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zetargi\2019\OPZ Ludźmierz POIS\"/>
    </mc:Choice>
  </mc:AlternateContent>
  <xr:revisionPtr revIDLastSave="0" documentId="13_ncr:1_{E423DF6B-45EA-4410-AF3B-8284A7149338}" xr6:coauthVersionLast="40" xr6:coauthVersionMax="40" xr10:uidLastSave="{00000000-0000-0000-0000-000000000000}"/>
  <bookViews>
    <workbookView xWindow="-108" yWindow="-108" windowWidth="23256" windowHeight="12768" xr2:uid="{00000000-000D-0000-FFFF-FFFF00000000}"/>
  </bookViews>
  <sheets>
    <sheet name="Część 1 Ludźmierz kwal" sheetId="6" r:id="rId1"/>
    <sheet name="Część 2 Ludźmierz niekwal" sheetId="7" r:id="rId2"/>
    <sheet name="ZBIORCZE" sheetId="14" r:id="rId3"/>
  </sheets>
  <definedNames>
    <definedName name="Excel_BuiltIn_Print_Area_1_1">#REF!</definedName>
    <definedName name="Excel_BuiltIn_Print_Area_2">#REF!</definedName>
    <definedName name="Excel_BuiltIn_Print_Area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7" l="1"/>
  <c r="D12" i="6"/>
  <c r="D8" i="6"/>
  <c r="D6" i="7" l="1"/>
  <c r="D11" i="7" s="1"/>
  <c r="F7" i="7"/>
  <c r="F8" i="7" l="1"/>
  <c r="F9" i="7"/>
  <c r="F10" i="7"/>
  <c r="F13" i="7"/>
  <c r="F14" i="7"/>
  <c r="F15" i="7"/>
  <c r="F16" i="7"/>
  <c r="F17" i="7"/>
  <c r="F9" i="6"/>
  <c r="F10" i="6"/>
  <c r="F11" i="6"/>
  <c r="F12" i="6"/>
  <c r="F15" i="6"/>
  <c r="F16" i="6"/>
  <c r="F17" i="6"/>
  <c r="F18" i="6"/>
  <c r="F19" i="6"/>
  <c r="D7" i="6"/>
  <c r="D9" i="6"/>
  <c r="F6" i="7" l="1"/>
  <c r="F6" i="6"/>
  <c r="D12" i="7" l="1"/>
  <c r="F12" i="7" s="1"/>
  <c r="F11" i="7"/>
  <c r="F18" i="7" s="1"/>
  <c r="D11" i="6" l="1"/>
  <c r="D10" i="6"/>
  <c r="D13" i="6" l="1"/>
  <c r="F7" i="6"/>
  <c r="F5" i="7"/>
  <c r="F8" i="6"/>
  <c r="F5" i="6"/>
  <c r="D14" i="6" l="1"/>
  <c r="F14" i="6" s="1"/>
  <c r="F20" i="6" s="1"/>
  <c r="F13" i="6"/>
  <c r="C6" i="14"/>
  <c r="C5" i="14" l="1"/>
  <c r="C7" i="14" s="1"/>
</calcChain>
</file>

<file path=xl/sharedStrings.xml><?xml version="1.0" encoding="utf-8"?>
<sst xmlns="http://schemas.openxmlformats.org/spreadsheetml/2006/main" count="92" uniqueCount="44">
  <si>
    <t>Lp.</t>
  </si>
  <si>
    <t>Wyszczególnienie Elementów Rozliczeniowych</t>
  </si>
  <si>
    <t>Jednostka</t>
  </si>
  <si>
    <t>Cena</t>
  </si>
  <si>
    <t>Wartość (PLN)</t>
  </si>
  <si>
    <t>Nazwa</t>
  </si>
  <si>
    <t>Ilość</t>
  </si>
  <si>
    <t>Jedn. (PLN)</t>
  </si>
  <si>
    <t>6.</t>
  </si>
  <si>
    <t>7.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</si>
  <si>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
- organizacja ruchu drogowego,                                         
- pozostałe wymagane projekty  i opracowania                                                             </t>
  </si>
  <si>
    <t xml:space="preserve">ryczałt </t>
  </si>
  <si>
    <t xml:space="preserve">przenieść do zbiorczego zestawienia kosztów </t>
  </si>
  <si>
    <t>m</t>
  </si>
  <si>
    <t>ryczałt</t>
  </si>
  <si>
    <t>m2</t>
  </si>
  <si>
    <t>Część 1</t>
  </si>
  <si>
    <t>Część 2</t>
  </si>
  <si>
    <t xml:space="preserve">Razem kanalizacja 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</si>
  <si>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                                      
- pozostałe wymagane projekty  i opracowania                                                             </t>
  </si>
  <si>
    <t>Dostawa i montaż studzienek kanalizacyjnych z kręgów betonowych łączonych na uszczelki o średnicy Ø1000 mm</t>
  </si>
  <si>
    <t xml:space="preserve">Dostawa i montażu studzienek kanalizacyjnych z PCV o średnicy  Ø 425 </t>
  </si>
  <si>
    <t>Wykonanie próby szczelności rurociągów Ø160 - Ø200</t>
  </si>
  <si>
    <t xml:space="preserve">Wykonanie inspekcji TV wybudowanej kanalizacji sanitarnej Ø160 - Ø200 </t>
  </si>
  <si>
    <t>Wykonanie robót odtworzeniowych do stanu pierwotnego. Dotyczy 
to pozostałego terenu, dla którego w dokumentacji nie zostały określone szczególne warunki odtworzenia.</t>
  </si>
  <si>
    <t>Razem kanalizacja Ludźmierz</t>
  </si>
  <si>
    <t>Budowa sieci kanalizacji sanitarnej w Ludźmierzu</t>
  </si>
  <si>
    <t>Budowa odcinków kanalizacji sanitarnej w Ludźmierzu</t>
  </si>
  <si>
    <t>Budowa kanalizacji sanitarnej w Ludźmierzu</t>
  </si>
  <si>
    <t>Koszty związane z objazdami i organizacją ruchu, dostarczenie i zainstalowanie urządzeń zabezpieczających (zapory, światła ostrzegawcze, sygnały, znaki, itp.)</t>
  </si>
  <si>
    <t>Wykonanie sieci kanalizacji sanitarnej z rur PVC-SN8 litych o Ø 200 mm wraz z oznakowaniem taśmą magnetyczną (Wykonanie wykopów, wykonanie podsypki i obsypki, zasypanie wykopów)</t>
  </si>
  <si>
    <t>Wykonanie sieci kanalizacji sanitarnej z rur PVC-SN8 litych o Ø 160 mm wraz z oznakowaniem taśmą magnetyczną (Wykonanie wykopów, wykonanie podsypki i obsypki, zasypanie wykopów)</t>
  </si>
  <si>
    <t xml:space="preserve"> </t>
  </si>
  <si>
    <t xml:space="preserve">Dostawa i montaż studzienek kanalizacyjnych z PCV o średnicy  Ø 425 </t>
  </si>
  <si>
    <t>kpl.</t>
  </si>
  <si>
    <t>Wykonanie warstwy wiążącej nawierzchni z mieszanki mineralno-bitumicznej, gr. 5 cm - AC16W</t>
  </si>
  <si>
    <t>Wykonanie warstwy ścieralnej nawierzchni z mieszanki mineralno-bitumicznej, gr. 4 cm - AC11S</t>
  </si>
  <si>
    <t xml:space="preserve">Wykonanie pomiarów i inwentaryzacji powykonawczej przy budowie rurociągu kanalizacji sanitarnej grawitacyjnej </t>
  </si>
  <si>
    <t>Wykonanie odtworzenia nawierzchni brukowej łacznie z podbudową ( kostka z rozbiórki)</t>
  </si>
  <si>
    <t xml:space="preserve">Wykonanie pomiarów i inwentaryzacji powykonawczej przy budowie rurociągu kanalizacji sanitarnej </t>
  </si>
  <si>
    <t>Wykonanie podbudowy z kruszywa łamanego stabilizowanego mechanicznie pod drogi asfaltowe (warstwa dolna 20 cm i górna 20 cm)</t>
  </si>
  <si>
    <t>Wykonanie  kanalizacji sanitarnej z rur PVC-SN8 litych o Ø 200 mm wraz z oznakowaniem taśmą magnetyczną (Wykonanie wykopów, wykonanie podsypki i obsypki, zasypanie wykopów)</t>
  </si>
  <si>
    <t>Wykonanie  kanalizacji sanitarnej z rur PVC-SN8 litych o Ø 160 mm wraz z oznakowaniem taśmą magnetyczną (Wykonanie wykopów, wykonanie podsypki i obsypki, zasypanie wykopów)</t>
  </si>
  <si>
    <t>Wykonanie przewiertu sterowanego tradycyjnego  stalową rurą ochronną  355,6x10mm z rurą przewodową PVC-SN8 litą o średnicy Ø 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</si>
</sst>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4" fontId="1" fillId="0" borderId="12" xfId="0" applyNumberFormat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wrapText="1"/>
    </xf>
    <xf numFmtId="0" fontId="0" fillId="0" borderId="24" xfId="0" applyBorder="1"/>
    <xf numFmtId="0" fontId="1" fillId="2" borderId="28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31" xfId="0" applyBorder="1"/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center" vertical="center" wrapText="1"/>
    </xf>
    <xf numFmtId="4" fontId="0" fillId="3" borderId="24" xfId="0" applyNumberFormat="1" applyFill="1" applyBorder="1" applyAlignment="1">
      <alignment horizontal="right" vertical="center" wrapText="1"/>
    </xf>
    <xf numFmtId="4" fontId="0" fillId="3" borderId="31" xfId="0" applyNumberFormat="1" applyFill="1" applyBorder="1" applyAlignment="1">
      <alignment horizontal="right" vertical="center"/>
    </xf>
    <xf numFmtId="0" fontId="0" fillId="3" borderId="24" xfId="0" applyFill="1" applyBorder="1" applyAlignment="1">
      <alignment horizontal="left" vertical="center" wrapText="1"/>
    </xf>
    <xf numFmtId="0" fontId="0" fillId="3" borderId="24" xfId="0" applyFill="1" applyBorder="1" applyAlignment="1">
      <alignment vertical="top" wrapText="1"/>
    </xf>
    <xf numFmtId="0" fontId="0" fillId="3" borderId="24" xfId="0" applyFill="1" applyBorder="1" applyAlignment="1">
      <alignment horizontal="center" vertical="center"/>
    </xf>
    <xf numFmtId="4" fontId="1" fillId="3" borderId="26" xfId="0" applyNumberFormat="1" applyFont="1" applyFill="1" applyBorder="1"/>
    <xf numFmtId="0" fontId="3" fillId="3" borderId="23" xfId="0" applyFont="1" applyFill="1" applyBorder="1"/>
    <xf numFmtId="4" fontId="0" fillId="0" borderId="24" xfId="0" applyNumberForma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right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3" borderId="0" xfId="0" applyFill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6A72-A626-48F4-9138-4C09F45FB5EE}">
  <sheetPr>
    <pageSetUpPr fitToPage="1"/>
  </sheetPr>
  <dimension ref="A1:I24"/>
  <sheetViews>
    <sheetView tabSelected="1" workbookViewId="0">
      <selection activeCell="B9" sqref="B9"/>
    </sheetView>
  </sheetViews>
  <sheetFormatPr defaultRowHeight="13.2" x14ac:dyDescent="0.25"/>
  <cols>
    <col min="2" max="2" width="62.88671875" customWidth="1"/>
    <col min="6" max="6" width="9.5546875" bestFit="1" customWidth="1"/>
    <col min="9" max="9" width="77.109375" customWidth="1"/>
  </cols>
  <sheetData>
    <row r="1" spans="1:9" x14ac:dyDescent="0.25">
      <c r="A1" s="33" t="s">
        <v>0</v>
      </c>
      <c r="B1" s="35" t="s">
        <v>1</v>
      </c>
      <c r="C1" s="35" t="s">
        <v>2</v>
      </c>
      <c r="D1" s="35"/>
      <c r="E1" s="11" t="s">
        <v>3</v>
      </c>
      <c r="F1" s="37" t="s">
        <v>4</v>
      </c>
    </row>
    <row r="2" spans="1:9" ht="26.4" x14ac:dyDescent="0.25">
      <c r="A2" s="34"/>
      <c r="B2" s="36"/>
      <c r="C2" s="8" t="s">
        <v>5</v>
      </c>
      <c r="D2" s="8" t="s">
        <v>6</v>
      </c>
      <c r="E2" s="9" t="s">
        <v>7</v>
      </c>
      <c r="F2" s="38"/>
    </row>
    <row r="3" spans="1:9" x14ac:dyDescent="0.25">
      <c r="A3" s="12">
        <v>1</v>
      </c>
      <c r="B3" s="8">
        <v>3</v>
      </c>
      <c r="C3" s="8">
        <v>4</v>
      </c>
      <c r="D3" s="8">
        <v>5</v>
      </c>
      <c r="E3" s="8" t="s">
        <v>8</v>
      </c>
      <c r="F3" s="13" t="s">
        <v>9</v>
      </c>
    </row>
    <row r="4" spans="1:9" x14ac:dyDescent="0.25">
      <c r="A4" s="39" t="s">
        <v>26</v>
      </c>
      <c r="B4" s="40"/>
      <c r="C4" s="40"/>
      <c r="D4" s="40"/>
      <c r="E4" s="10"/>
      <c r="F4" s="14"/>
    </row>
    <row r="5" spans="1:9" ht="79.2" x14ac:dyDescent="0.25">
      <c r="A5" s="19">
        <v>1</v>
      </c>
      <c r="B5" s="20" t="s">
        <v>10</v>
      </c>
      <c r="C5" s="21" t="s">
        <v>11</v>
      </c>
      <c r="D5" s="22">
        <v>1</v>
      </c>
      <c r="E5" s="22">
        <v>0</v>
      </c>
      <c r="F5" s="23">
        <f>E5*D5</f>
        <v>0</v>
      </c>
      <c r="I5" s="15"/>
    </row>
    <row r="6" spans="1:9" ht="40.200000000000003" customHeight="1" x14ac:dyDescent="0.25">
      <c r="A6" s="19">
        <v>2</v>
      </c>
      <c r="B6" s="24" t="s">
        <v>29</v>
      </c>
      <c r="C6" s="21" t="s">
        <v>11</v>
      </c>
      <c r="D6" s="22">
        <v>1</v>
      </c>
      <c r="E6" s="22">
        <v>0</v>
      </c>
      <c r="F6" s="23">
        <f>E6*D6</f>
        <v>0</v>
      </c>
      <c r="I6" s="15"/>
    </row>
    <row r="7" spans="1:9" ht="30" customHeight="1" x14ac:dyDescent="0.25">
      <c r="A7" s="19">
        <v>3</v>
      </c>
      <c r="B7" s="24" t="s">
        <v>39</v>
      </c>
      <c r="C7" s="21" t="s">
        <v>13</v>
      </c>
      <c r="D7" s="22">
        <f>D8+D9+D12</f>
        <v>2542</v>
      </c>
      <c r="E7" s="22">
        <v>0</v>
      </c>
      <c r="F7" s="23">
        <f t="shared" ref="F7" si="0">D7*E7</f>
        <v>0</v>
      </c>
      <c r="I7" s="15"/>
    </row>
    <row r="8" spans="1:9" ht="42.6" customHeight="1" x14ac:dyDescent="0.25">
      <c r="A8" s="19">
        <v>4</v>
      </c>
      <c r="B8" s="24" t="s">
        <v>30</v>
      </c>
      <c r="C8" s="21" t="s">
        <v>13</v>
      </c>
      <c r="D8" s="29">
        <f>882+341+354-45</f>
        <v>1532</v>
      </c>
      <c r="E8" s="22">
        <v>0</v>
      </c>
      <c r="F8" s="23">
        <f t="shared" ref="F8" si="1">D8*E8</f>
        <v>0</v>
      </c>
      <c r="I8" s="15"/>
    </row>
    <row r="9" spans="1:9" ht="39.6" x14ac:dyDescent="0.25">
      <c r="A9" s="19">
        <v>5</v>
      </c>
      <c r="B9" s="24" t="s">
        <v>31</v>
      </c>
      <c r="C9" s="21" t="s">
        <v>13</v>
      </c>
      <c r="D9" s="22">
        <f>545+115+305</f>
        <v>965</v>
      </c>
      <c r="E9" s="22">
        <v>0</v>
      </c>
      <c r="F9" s="23">
        <f t="shared" ref="F9:F19" si="2">D9*E9</f>
        <v>0</v>
      </c>
      <c r="I9" s="16"/>
    </row>
    <row r="10" spans="1:9" ht="26.4" x14ac:dyDescent="0.25">
      <c r="A10" s="19">
        <v>7</v>
      </c>
      <c r="B10" s="25" t="s">
        <v>20</v>
      </c>
      <c r="C10" s="26" t="s">
        <v>34</v>
      </c>
      <c r="D10" s="22">
        <f>21+7+11</f>
        <v>39</v>
      </c>
      <c r="E10" s="22">
        <v>0</v>
      </c>
      <c r="F10" s="23">
        <f t="shared" si="2"/>
        <v>0</v>
      </c>
      <c r="I10" s="55"/>
    </row>
    <row r="11" spans="1:9" ht="15" customHeight="1" x14ac:dyDescent="0.25">
      <c r="A11" s="19">
        <v>8</v>
      </c>
      <c r="B11" s="25" t="s">
        <v>33</v>
      </c>
      <c r="C11" s="26" t="s">
        <v>34</v>
      </c>
      <c r="D11" s="22">
        <f>30+11+16</f>
        <v>57</v>
      </c>
      <c r="E11" s="22">
        <v>0</v>
      </c>
      <c r="F11" s="23">
        <f t="shared" si="2"/>
        <v>0</v>
      </c>
      <c r="I11" s="16"/>
    </row>
    <row r="12" spans="1:9" ht="26.4" x14ac:dyDescent="0.25">
      <c r="A12" s="19">
        <v>9</v>
      </c>
      <c r="B12" s="25" t="s">
        <v>43</v>
      </c>
      <c r="C12" s="21" t="s">
        <v>13</v>
      </c>
      <c r="D12" s="22">
        <f>22+23</f>
        <v>45</v>
      </c>
      <c r="E12" s="22">
        <v>0</v>
      </c>
      <c r="F12" s="23">
        <f t="shared" si="2"/>
        <v>0</v>
      </c>
      <c r="I12" s="16"/>
    </row>
    <row r="13" spans="1:9" ht="16.2" customHeight="1" x14ac:dyDescent="0.25">
      <c r="A13" s="19">
        <v>11</v>
      </c>
      <c r="B13" s="25" t="s">
        <v>23</v>
      </c>
      <c r="C13" s="21" t="s">
        <v>13</v>
      </c>
      <c r="D13" s="22">
        <f>D8+D9+D12</f>
        <v>2542</v>
      </c>
      <c r="E13" s="22">
        <v>0</v>
      </c>
      <c r="F13" s="23">
        <f t="shared" si="2"/>
        <v>0</v>
      </c>
      <c r="I13" s="16"/>
    </row>
    <row r="14" spans="1:9" ht="15" customHeight="1" x14ac:dyDescent="0.25">
      <c r="A14" s="19">
        <v>12</v>
      </c>
      <c r="B14" s="25" t="s">
        <v>22</v>
      </c>
      <c r="C14" s="26" t="s">
        <v>13</v>
      </c>
      <c r="D14" s="22">
        <f>D13</f>
        <v>2542</v>
      </c>
      <c r="E14" s="22">
        <v>0</v>
      </c>
      <c r="F14" s="23">
        <f t="shared" si="2"/>
        <v>0</v>
      </c>
      <c r="I14" s="16"/>
    </row>
    <row r="15" spans="1:9" ht="26.4" x14ac:dyDescent="0.25">
      <c r="A15" s="19">
        <v>14</v>
      </c>
      <c r="B15" s="25" t="s">
        <v>38</v>
      </c>
      <c r="C15" s="26" t="s">
        <v>15</v>
      </c>
      <c r="D15" s="22">
        <v>260</v>
      </c>
      <c r="E15" s="22">
        <v>0</v>
      </c>
      <c r="F15" s="23">
        <f t="shared" si="2"/>
        <v>0</v>
      </c>
      <c r="I15" s="16"/>
    </row>
    <row r="16" spans="1:9" ht="26.4" x14ac:dyDescent="0.25">
      <c r="A16" s="19">
        <v>15</v>
      </c>
      <c r="B16" s="24" t="s">
        <v>40</v>
      </c>
      <c r="C16" s="26" t="s">
        <v>15</v>
      </c>
      <c r="D16" s="22">
        <v>935</v>
      </c>
      <c r="E16" s="22">
        <v>0</v>
      </c>
      <c r="F16" s="23">
        <f t="shared" si="2"/>
        <v>0</v>
      </c>
      <c r="I16" s="16"/>
    </row>
    <row r="17" spans="1:9" ht="26.4" x14ac:dyDescent="0.25">
      <c r="A17" s="19">
        <v>16</v>
      </c>
      <c r="B17" s="24" t="s">
        <v>35</v>
      </c>
      <c r="C17" s="26" t="s">
        <v>15</v>
      </c>
      <c r="D17" s="22">
        <v>935</v>
      </c>
      <c r="E17" s="22">
        <v>0</v>
      </c>
      <c r="F17" s="23">
        <f t="shared" si="2"/>
        <v>0</v>
      </c>
      <c r="I17" s="16"/>
    </row>
    <row r="18" spans="1:9" ht="26.4" x14ac:dyDescent="0.25">
      <c r="A18" s="19">
        <v>17</v>
      </c>
      <c r="B18" s="24" t="s">
        <v>36</v>
      </c>
      <c r="C18" s="26" t="s">
        <v>15</v>
      </c>
      <c r="D18" s="22">
        <v>1635</v>
      </c>
      <c r="E18" s="22">
        <v>0</v>
      </c>
      <c r="F18" s="23">
        <f t="shared" si="2"/>
        <v>0</v>
      </c>
      <c r="I18" s="16"/>
    </row>
    <row r="19" spans="1:9" ht="39.6" x14ac:dyDescent="0.25">
      <c r="A19" s="19">
        <v>18</v>
      </c>
      <c r="B19" s="20" t="s">
        <v>24</v>
      </c>
      <c r="C19" s="21" t="s">
        <v>14</v>
      </c>
      <c r="D19" s="22">
        <v>1</v>
      </c>
      <c r="E19" s="22">
        <v>0</v>
      </c>
      <c r="F19" s="23">
        <f t="shared" si="2"/>
        <v>0</v>
      </c>
      <c r="I19" s="16"/>
    </row>
    <row r="20" spans="1:9" x14ac:dyDescent="0.25">
      <c r="A20" s="41" t="s">
        <v>25</v>
      </c>
      <c r="B20" s="42"/>
      <c r="C20" s="42"/>
      <c r="D20" s="42"/>
      <c r="E20" s="43"/>
      <c r="F20" s="27">
        <f>SUM(F5:F19)</f>
        <v>0</v>
      </c>
      <c r="I20" s="16"/>
    </row>
    <row r="21" spans="1:9" ht="14.4" thickBot="1" x14ac:dyDescent="0.3">
      <c r="A21" s="30" t="s">
        <v>12</v>
      </c>
      <c r="B21" s="31"/>
      <c r="C21" s="31"/>
      <c r="D21" s="31"/>
      <c r="E21" s="32"/>
      <c r="F21" s="28"/>
      <c r="I21" s="16"/>
    </row>
    <row r="22" spans="1:9" x14ac:dyDescent="0.25">
      <c r="A22" s="17"/>
      <c r="B22" s="17"/>
      <c r="C22" s="17"/>
      <c r="D22" s="17"/>
      <c r="E22" s="17"/>
      <c r="F22" s="17"/>
      <c r="I22" s="16"/>
    </row>
    <row r="23" spans="1:9" x14ac:dyDescent="0.25">
      <c r="I23" s="16"/>
    </row>
    <row r="24" spans="1:9" ht="14.4" customHeight="1" x14ac:dyDescent="0.5">
      <c r="B24" s="18"/>
    </row>
  </sheetData>
  <mergeCells count="7">
    <mergeCell ref="A21:E21"/>
    <mergeCell ref="A1:A2"/>
    <mergeCell ref="B1:B2"/>
    <mergeCell ref="C1:D1"/>
    <mergeCell ref="F1:F2"/>
    <mergeCell ref="A4:D4"/>
    <mergeCell ref="A20:E20"/>
  </mergeCells>
  <pageMargins left="0.7" right="0.7" top="0.75" bottom="0.75" header="0.3" footer="0.3"/>
  <pageSetup paperSize="9"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E481-11B1-4E6E-A120-44829AC331FE}">
  <dimension ref="A1:F22"/>
  <sheetViews>
    <sheetView workbookViewId="0">
      <selection activeCell="D8" sqref="D8"/>
    </sheetView>
  </sheetViews>
  <sheetFormatPr defaultRowHeight="13.2" x14ac:dyDescent="0.25"/>
  <cols>
    <col min="2" max="2" width="63.33203125" customWidth="1"/>
  </cols>
  <sheetData>
    <row r="1" spans="1:6" x14ac:dyDescent="0.25">
      <c r="A1" s="33" t="s">
        <v>0</v>
      </c>
      <c r="B1" s="35" t="s">
        <v>1</v>
      </c>
      <c r="C1" s="35" t="s">
        <v>2</v>
      </c>
      <c r="D1" s="35"/>
      <c r="E1" s="11" t="s">
        <v>3</v>
      </c>
      <c r="F1" s="37" t="s">
        <v>4</v>
      </c>
    </row>
    <row r="2" spans="1:6" ht="26.4" x14ac:dyDescent="0.25">
      <c r="A2" s="34"/>
      <c r="B2" s="36"/>
      <c r="C2" s="8" t="s">
        <v>5</v>
      </c>
      <c r="D2" s="8" t="s">
        <v>6</v>
      </c>
      <c r="E2" s="9" t="s">
        <v>7</v>
      </c>
      <c r="F2" s="38"/>
    </row>
    <row r="3" spans="1:6" x14ac:dyDescent="0.25">
      <c r="A3" s="12">
        <v>1</v>
      </c>
      <c r="B3" s="8">
        <v>3</v>
      </c>
      <c r="C3" s="8">
        <v>4</v>
      </c>
      <c r="D3" s="8">
        <v>5</v>
      </c>
      <c r="E3" s="8" t="s">
        <v>8</v>
      </c>
      <c r="F3" s="13" t="s">
        <v>9</v>
      </c>
    </row>
    <row r="4" spans="1:6" x14ac:dyDescent="0.25">
      <c r="A4" s="39" t="s">
        <v>27</v>
      </c>
      <c r="B4" s="40"/>
      <c r="C4" s="40"/>
      <c r="D4" s="40"/>
      <c r="E4" s="10"/>
      <c r="F4" s="14"/>
    </row>
    <row r="5" spans="1:6" ht="67.5" customHeight="1" x14ac:dyDescent="0.25">
      <c r="A5" s="19">
        <v>1</v>
      </c>
      <c r="B5" s="20" t="s">
        <v>19</v>
      </c>
      <c r="C5" s="21" t="s">
        <v>11</v>
      </c>
      <c r="D5" s="22">
        <v>1</v>
      </c>
      <c r="E5" s="22">
        <v>0</v>
      </c>
      <c r="F5" s="23">
        <f>E5*D5</f>
        <v>0</v>
      </c>
    </row>
    <row r="6" spans="1:6" ht="36" customHeight="1" x14ac:dyDescent="0.25">
      <c r="A6" s="19">
        <v>2</v>
      </c>
      <c r="B6" s="24" t="s">
        <v>37</v>
      </c>
      <c r="C6" s="21" t="s">
        <v>13</v>
      </c>
      <c r="D6" s="22">
        <f>D8+D7</f>
        <v>661</v>
      </c>
      <c r="E6" s="22">
        <v>0</v>
      </c>
      <c r="F6" s="23">
        <f t="shared" ref="F6:F17" si="0">E6*D6</f>
        <v>0</v>
      </c>
    </row>
    <row r="7" spans="1:6" ht="39.6" customHeight="1" x14ac:dyDescent="0.25">
      <c r="A7" s="19">
        <v>3</v>
      </c>
      <c r="B7" s="24" t="s">
        <v>41</v>
      </c>
      <c r="C7" s="21" t="s">
        <v>13</v>
      </c>
      <c r="D7" s="22">
        <v>129</v>
      </c>
      <c r="E7" s="22">
        <v>0</v>
      </c>
      <c r="F7" s="23">
        <f t="shared" ref="F7" si="1">E7*D7</f>
        <v>0</v>
      </c>
    </row>
    <row r="8" spans="1:6" ht="39.6" x14ac:dyDescent="0.25">
      <c r="A8" s="19">
        <v>4</v>
      </c>
      <c r="B8" s="24" t="s">
        <v>42</v>
      </c>
      <c r="C8" s="21" t="s">
        <v>13</v>
      </c>
      <c r="D8" s="22">
        <f>343+90+99</f>
        <v>532</v>
      </c>
      <c r="E8" s="22">
        <v>0</v>
      </c>
      <c r="F8" s="23">
        <f t="shared" si="0"/>
        <v>0</v>
      </c>
    </row>
    <row r="9" spans="1:6" ht="28.95" customHeight="1" x14ac:dyDescent="0.25">
      <c r="A9" s="19">
        <v>5</v>
      </c>
      <c r="B9" s="25" t="s">
        <v>20</v>
      </c>
      <c r="C9" s="21" t="s">
        <v>34</v>
      </c>
      <c r="D9" s="22">
        <v>2</v>
      </c>
      <c r="E9" s="22">
        <v>0</v>
      </c>
      <c r="F9" s="23">
        <f t="shared" si="0"/>
        <v>0</v>
      </c>
    </row>
    <row r="10" spans="1:6" ht="16.2" customHeight="1" x14ac:dyDescent="0.25">
      <c r="A10" s="19">
        <v>6</v>
      </c>
      <c r="B10" s="25" t="s">
        <v>21</v>
      </c>
      <c r="C10" s="21" t="s">
        <v>34</v>
      </c>
      <c r="D10" s="22">
        <v>36</v>
      </c>
      <c r="E10" s="22">
        <v>0</v>
      </c>
      <c r="F10" s="23">
        <f t="shared" si="0"/>
        <v>0</v>
      </c>
    </row>
    <row r="11" spans="1:6" ht="16.95" customHeight="1" x14ac:dyDescent="0.25">
      <c r="A11" s="19">
        <v>7</v>
      </c>
      <c r="B11" s="25" t="s">
        <v>23</v>
      </c>
      <c r="C11" s="26" t="s">
        <v>13</v>
      </c>
      <c r="D11" s="22">
        <f>D6</f>
        <v>661</v>
      </c>
      <c r="E11" s="22">
        <v>0</v>
      </c>
      <c r="F11" s="23">
        <f t="shared" si="0"/>
        <v>0</v>
      </c>
    </row>
    <row r="12" spans="1:6" ht="15" customHeight="1" x14ac:dyDescent="0.25">
      <c r="A12" s="19">
        <v>8</v>
      </c>
      <c r="B12" s="25" t="s">
        <v>22</v>
      </c>
      <c r="C12" s="26" t="s">
        <v>13</v>
      </c>
      <c r="D12" s="22">
        <f>D11</f>
        <v>661</v>
      </c>
      <c r="E12" s="22">
        <v>0</v>
      </c>
      <c r="F12" s="23">
        <f t="shared" si="0"/>
        <v>0</v>
      </c>
    </row>
    <row r="13" spans="1:6" ht="26.4" x14ac:dyDescent="0.25">
      <c r="A13" s="19">
        <v>9</v>
      </c>
      <c r="B13" s="25" t="s">
        <v>38</v>
      </c>
      <c r="C13" s="26" t="s">
        <v>15</v>
      </c>
      <c r="D13" s="22">
        <v>163</v>
      </c>
      <c r="E13" s="22">
        <v>0</v>
      </c>
      <c r="F13" s="23">
        <f t="shared" si="0"/>
        <v>0</v>
      </c>
    </row>
    <row r="14" spans="1:6" ht="25.2" customHeight="1" x14ac:dyDescent="0.25">
      <c r="A14" s="19">
        <v>10</v>
      </c>
      <c r="B14" s="24" t="s">
        <v>40</v>
      </c>
      <c r="C14" s="26" t="s">
        <v>15</v>
      </c>
      <c r="D14" s="22">
        <v>144</v>
      </c>
      <c r="E14" s="22">
        <v>0</v>
      </c>
      <c r="F14" s="23">
        <f t="shared" si="0"/>
        <v>0</v>
      </c>
    </row>
    <row r="15" spans="1:6" ht="27" customHeight="1" x14ac:dyDescent="0.25">
      <c r="A15" s="19">
        <v>11</v>
      </c>
      <c r="B15" s="24" t="s">
        <v>35</v>
      </c>
      <c r="C15" s="26" t="s">
        <v>15</v>
      </c>
      <c r="D15" s="22">
        <v>144</v>
      </c>
      <c r="E15" s="22">
        <v>0</v>
      </c>
      <c r="F15" s="23">
        <f t="shared" si="0"/>
        <v>0</v>
      </c>
    </row>
    <row r="16" spans="1:6" ht="33.6" customHeight="1" x14ac:dyDescent="0.25">
      <c r="A16" s="19">
        <v>12</v>
      </c>
      <c r="B16" s="24" t="s">
        <v>36</v>
      </c>
      <c r="C16" s="26" t="s">
        <v>15</v>
      </c>
      <c r="D16" s="22">
        <v>252</v>
      </c>
      <c r="E16" s="22">
        <v>0</v>
      </c>
      <c r="F16" s="23">
        <f t="shared" si="0"/>
        <v>0</v>
      </c>
    </row>
    <row r="17" spans="1:6" ht="39.6" x14ac:dyDescent="0.25">
      <c r="A17" s="19">
        <v>13</v>
      </c>
      <c r="B17" s="25" t="s">
        <v>24</v>
      </c>
      <c r="C17" s="21" t="s">
        <v>14</v>
      </c>
      <c r="D17" s="22">
        <v>1</v>
      </c>
      <c r="E17" s="22">
        <v>0</v>
      </c>
      <c r="F17" s="23">
        <f t="shared" si="0"/>
        <v>0</v>
      </c>
    </row>
    <row r="18" spans="1:6" x14ac:dyDescent="0.25">
      <c r="A18" s="41" t="s">
        <v>32</v>
      </c>
      <c r="B18" s="42"/>
      <c r="C18" s="42"/>
      <c r="D18" s="42"/>
      <c r="E18" s="43"/>
      <c r="F18" s="27">
        <f>SUM(F5:F17)</f>
        <v>0</v>
      </c>
    </row>
    <row r="19" spans="1:6" ht="14.4" thickBot="1" x14ac:dyDescent="0.3">
      <c r="A19" s="30" t="s">
        <v>12</v>
      </c>
      <c r="B19" s="31"/>
      <c r="C19" s="31"/>
      <c r="D19" s="31"/>
      <c r="E19" s="32"/>
      <c r="F19" s="28"/>
    </row>
    <row r="22" spans="1:6" ht="13.2" customHeight="1" x14ac:dyDescent="0.5">
      <c r="B22" s="18"/>
    </row>
  </sheetData>
  <mergeCells count="7">
    <mergeCell ref="A19:E19"/>
    <mergeCell ref="A1:A2"/>
    <mergeCell ref="B1:B2"/>
    <mergeCell ref="C1:D1"/>
    <mergeCell ref="F1:F2"/>
    <mergeCell ref="A4:D4"/>
    <mergeCell ref="A18:E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C457-65D5-44F3-98F8-71B025E901EB}">
  <dimension ref="A1:C7"/>
  <sheetViews>
    <sheetView workbookViewId="0">
      <selection activeCell="B6" sqref="B6"/>
    </sheetView>
  </sheetViews>
  <sheetFormatPr defaultRowHeight="13.2" x14ac:dyDescent="0.25"/>
  <cols>
    <col min="2" max="2" width="89.44140625" customWidth="1"/>
    <col min="3" max="3" width="27.44140625" customWidth="1"/>
  </cols>
  <sheetData>
    <row r="1" spans="1:3" ht="13.8" thickTop="1" x14ac:dyDescent="0.25">
      <c r="A1" s="47" t="s">
        <v>0</v>
      </c>
      <c r="B1" s="49" t="s">
        <v>1</v>
      </c>
      <c r="C1" s="51" t="s">
        <v>4</v>
      </c>
    </row>
    <row r="2" spans="1:3" x14ac:dyDescent="0.25">
      <c r="A2" s="48"/>
      <c r="B2" s="50"/>
      <c r="C2" s="52"/>
    </row>
    <row r="3" spans="1:3" ht="13.8" thickBot="1" x14ac:dyDescent="0.3">
      <c r="A3" s="5">
        <v>1</v>
      </c>
      <c r="B3" s="6">
        <v>3</v>
      </c>
      <c r="C3" s="7" t="s">
        <v>9</v>
      </c>
    </row>
    <row r="4" spans="1:3" ht="13.8" thickBot="1" x14ac:dyDescent="0.3">
      <c r="A4" s="44" t="s">
        <v>28</v>
      </c>
      <c r="B4" s="45"/>
      <c r="C4" s="46"/>
    </row>
    <row r="5" spans="1:3" ht="23.25" customHeight="1" x14ac:dyDescent="0.25">
      <c r="A5" s="2" t="s">
        <v>16</v>
      </c>
      <c r="B5" s="3" t="s">
        <v>26</v>
      </c>
      <c r="C5" s="1">
        <f>'Część 1 Ludźmierz kwal'!F20</f>
        <v>0</v>
      </c>
    </row>
    <row r="6" spans="1:3" ht="23.25" customHeight="1" thickBot="1" x14ac:dyDescent="0.3">
      <c r="A6" s="2" t="s">
        <v>17</v>
      </c>
      <c r="B6" s="3" t="s">
        <v>27</v>
      </c>
      <c r="C6" s="1">
        <f>'Część 2 Ludźmierz niekwal'!F18</f>
        <v>0</v>
      </c>
    </row>
    <row r="7" spans="1:3" ht="23.25" customHeight="1" thickTop="1" x14ac:dyDescent="0.25">
      <c r="A7" s="53" t="s">
        <v>18</v>
      </c>
      <c r="B7" s="54"/>
      <c r="C7" s="4">
        <f>SUM(C5:C6)</f>
        <v>0</v>
      </c>
    </row>
  </sheetData>
  <mergeCells count="5">
    <mergeCell ref="A4:C4"/>
    <mergeCell ref="A1:A2"/>
    <mergeCell ref="B1:B2"/>
    <mergeCell ref="C1:C2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 Ludźmierz kwal</vt:lpstr>
      <vt:lpstr>Część 2 Ludźmierz niekwal</vt:lpstr>
      <vt:lpstr>ZBIORCZE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Żądło</dc:creator>
  <cp:lastModifiedBy>Marian Piątek</cp:lastModifiedBy>
  <cp:lastPrinted>2019-02-08T12:23:00Z</cp:lastPrinted>
  <dcterms:created xsi:type="dcterms:W3CDTF">2014-06-06T09:01:53Z</dcterms:created>
  <dcterms:modified xsi:type="dcterms:W3CDTF">2019-03-05T13:17:14Z</dcterms:modified>
</cp:coreProperties>
</file>